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ISFIL01\UserProfile\allma1604\Desktop\"/>
    </mc:Choice>
  </mc:AlternateContent>
  <bookViews>
    <workbookView xWindow="0" yWindow="0" windowWidth="28800" windowHeight="11400"/>
  </bookViews>
  <sheets>
    <sheet name="Vedtak 241" sheetId="1" r:id="rId1"/>
    <sheet name="Løsning pr 56" sheetId="2" r:id="rId2"/>
    <sheet name="Kultur" sheetId="3" r:id="rId3"/>
    <sheet name="Saldering fond" sheetId="4" r:id="rId4"/>
  </sheets>
  <calcPr calcId="162913"/>
</workbook>
</file>

<file path=xl/calcChain.xml><?xml version="1.0" encoding="utf-8"?>
<calcChain xmlns="http://schemas.openxmlformats.org/spreadsheetml/2006/main">
  <c r="D13" i="4" l="1"/>
  <c r="B13" i="4"/>
  <c r="D28" i="3"/>
  <c r="G25" i="3"/>
  <c r="F25" i="3"/>
  <c r="E25" i="3"/>
  <c r="D25" i="3"/>
  <c r="G15" i="3"/>
  <c r="G28" i="3" s="1"/>
  <c r="F15" i="3"/>
  <c r="F28" i="3" s="1"/>
  <c r="E15" i="3"/>
  <c r="E28" i="3" s="1"/>
  <c r="D15" i="3"/>
  <c r="H32" i="2"/>
  <c r="G32" i="2"/>
  <c r="F32" i="2"/>
  <c r="E32" i="2"/>
  <c r="H19" i="2"/>
  <c r="H35" i="2" s="1"/>
  <c r="G19" i="2"/>
  <c r="G35" i="2" s="1"/>
  <c r="F19" i="2"/>
  <c r="F35" i="2" s="1"/>
  <c r="E19" i="2"/>
  <c r="E35" i="2" s="1"/>
  <c r="G23" i="1"/>
  <c r="G25" i="1" s="1"/>
  <c r="H3" i="2" s="1"/>
  <c r="F23" i="1"/>
  <c r="F25" i="1" s="1"/>
  <c r="G3" i="2" s="1"/>
  <c r="E23" i="1"/>
  <c r="E25" i="1" s="1"/>
  <c r="F3" i="2" s="1"/>
  <c r="D23" i="1"/>
  <c r="D25" i="1" s="1"/>
  <c r="E3" i="2" s="1"/>
  <c r="E37" i="2" s="1"/>
  <c r="G18" i="1"/>
  <c r="F18" i="1"/>
  <c r="E18" i="1"/>
  <c r="D18" i="1"/>
  <c r="F37" i="2" l="1"/>
  <c r="G37" i="2"/>
  <c r="H37" i="2"/>
</calcChain>
</file>

<file path=xl/comments1.xml><?xml version="1.0" encoding="utf-8"?>
<comments xmlns="http://schemas.openxmlformats.org/spreadsheetml/2006/main">
  <authors>
    <author/>
  </authors>
  <commentList>
    <comment ref="D17" authorId="0" shapeId="0">
      <text>
        <r>
          <rPr>
            <sz val="10"/>
            <color rgb="FF000000"/>
            <rFont val="Arial"/>
            <scheme val="minor"/>
          </rPr>
          <t>17. mai inngår i dette nedtrekket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E18" authorId="0" shapeId="0">
      <text>
        <r>
          <rPr>
            <sz val="10"/>
            <color rgb="FF000000"/>
            <rFont val="Arial"/>
            <scheme val="minor"/>
          </rPr>
          <t>17. mai inngår i dette nedtrekket</t>
        </r>
      </text>
    </comment>
  </commentList>
</comments>
</file>

<file path=xl/sharedStrings.xml><?xml version="1.0" encoding="utf-8"?>
<sst xmlns="http://schemas.openxmlformats.org/spreadsheetml/2006/main" count="207" uniqueCount="105">
  <si>
    <t>Innsparingstiltak</t>
  </si>
  <si>
    <t>Beskrivelse</t>
  </si>
  <si>
    <t>Øk.plan 2024</t>
  </si>
  <si>
    <t>Øk.plan 2025</t>
  </si>
  <si>
    <t>Øk.plan 2026</t>
  </si>
  <si>
    <t>Øk.plan 2027</t>
  </si>
  <si>
    <t>Kutt i Kulturskolen som forebyggende aktør i folkehelsearbeidet kommune 3.0.</t>
  </si>
  <si>
    <t>Kutt i kulturtilbudet til eldre</t>
  </si>
  <si>
    <t>Kutt i nærmiljøtilskudd 17. mai</t>
  </si>
  <si>
    <t>Kutt i nærmiljøtilskudd 17.mai</t>
  </si>
  <si>
    <t>Kutt i ressurser til virksomhet innbyggerkontakt og byggesak</t>
  </si>
  <si>
    <t>Kulturminnerådgiver - ikke erstattet stilling</t>
  </si>
  <si>
    <t xml:space="preserve">Kutt i tilbud Stavern bibliotek </t>
  </si>
  <si>
    <t>Omstilling Stavern bibliotek i nærmiljøsenter</t>
  </si>
  <si>
    <t>Kutt i tilskudd til løypekjøring</t>
  </si>
  <si>
    <t>Halvering av tilskudd til løypekjøring</t>
  </si>
  <si>
    <t>Kutt i utdeling av priser</t>
  </si>
  <si>
    <t>Kutt i honnørpriser</t>
  </si>
  <si>
    <t>Kutte badetilbud utenfor skoletid, Brunla og Hedrum ungdomsskole</t>
  </si>
  <si>
    <t>Kutt i tilskudd, Badetilbud Brunla ungdomsskole</t>
  </si>
  <si>
    <t>Kutte oppvarmet kunstgressbane Månejordet</t>
  </si>
  <si>
    <t>Kutte/omstille avtalen,- Jotron Arena</t>
  </si>
  <si>
    <t>Kutt overføring til Larvik Arena/Jotron Arena</t>
  </si>
  <si>
    <t>Oppsigelse av avtale skateparken på Alfred Andersen tomta</t>
  </si>
  <si>
    <t>Omstilling fra nåværende skatehall til Månejordet</t>
  </si>
  <si>
    <t>Reduksjon av stilling,- Servicetorget i kommune 3.0</t>
  </si>
  <si>
    <t>Reduksjon av stilling Servicetoget</t>
  </si>
  <si>
    <t>Avslutte avtale kunstsnø</t>
  </si>
  <si>
    <t>Avslutte avtale støtte til produksjon av kunstsnø</t>
  </si>
  <si>
    <t>Kutt i kulturarrangementer</t>
  </si>
  <si>
    <t>Kutt i kulturarrangement (UKM, kulturnatt m.fl.)</t>
  </si>
  <si>
    <t>Reduksjon i rammen til prosjekt,- Larvik leverer</t>
  </si>
  <si>
    <t>Reduksjon i Larvik leverer - et omdømmeprosjekt</t>
  </si>
  <si>
    <t xml:space="preserve">Kommunedirektørens forslag </t>
  </si>
  <si>
    <t>Kultur</t>
  </si>
  <si>
    <t>Bærekraft 2030</t>
  </si>
  <si>
    <t>Verdiskapning og stedsutvikling</t>
  </si>
  <si>
    <t>Sum tilleggsvedtak KST 001/24</t>
  </si>
  <si>
    <t>Sum</t>
  </si>
  <si>
    <t>Vedtatt reduksjon av ramme VS KST 001/24</t>
  </si>
  <si>
    <t>VS økonomisk ramme 2024</t>
  </si>
  <si>
    <t>Budsjetterte inntekter</t>
  </si>
  <si>
    <t>Virksomhet</t>
  </si>
  <si>
    <t>Krav til nedtrekk etter KST 001/24</t>
  </si>
  <si>
    <t>Kultur og idrett</t>
  </si>
  <si>
    <t>Innbyggerkontakt og byggesak</t>
  </si>
  <si>
    <t xml:space="preserve">Kulturminnerådgiver - ikke erstattet stilling </t>
  </si>
  <si>
    <t xml:space="preserve">Reduksjon av stilling Servicetoget </t>
  </si>
  <si>
    <t>Fellesfunksjon</t>
  </si>
  <si>
    <t>Kutt i ramme Kultur og idrett</t>
  </si>
  <si>
    <t>Geodata</t>
  </si>
  <si>
    <t>Økte inntektekter virksomhet Geodata</t>
  </si>
  <si>
    <t xml:space="preserve">Kutt i stilling,- kulturminner </t>
  </si>
  <si>
    <t xml:space="preserve">Kutt i stilling på serivcetorget </t>
  </si>
  <si>
    <t>Økte inntekter Virksomhet innbyggerkontakt og byggesak</t>
  </si>
  <si>
    <t>Omstilling innbyggerkontakt og byggesak (Frivillig koordinator til leder for områdesats Torstrand)</t>
  </si>
  <si>
    <t>Næring og ressursforvaltning</t>
  </si>
  <si>
    <t>Redusert ramme virksomhet Næring og ressursforvaltning</t>
  </si>
  <si>
    <t>Feil fra Framsikt</t>
  </si>
  <si>
    <t>Reduksjon Larvik leverer</t>
  </si>
  <si>
    <t>Redusert ramme Miljø</t>
  </si>
  <si>
    <t>Reduksjon av stilling/ramme,- fellesfunksjon VS (50% + 200 000)</t>
  </si>
  <si>
    <t>Tiltak VS etter kommunestyrets vedtak</t>
  </si>
  <si>
    <t>Definerte innsparingstiltak</t>
  </si>
  <si>
    <t>Manglende reduksjon av ramme per juni 2024</t>
  </si>
  <si>
    <t>Ikke tilsetting vakant stilling kulturskolen 50%</t>
  </si>
  <si>
    <t>Ikke tilsetting vakant stilling driftsteknikker (idrettshaller) (100%)</t>
  </si>
  <si>
    <t>Omstillestille ansatt Farrishallen til Servicetorget (70%)</t>
  </si>
  <si>
    <t>Endret orgkart,- mindre bruk av innleie og samarbeid med Ivekst</t>
  </si>
  <si>
    <t>Eksternt prosjekt servicetorg bibliotek</t>
  </si>
  <si>
    <t>Omstille ansatt i kulturavdelingen til daglig leder frivilligsentral Sentrum (100%)</t>
  </si>
  <si>
    <t xml:space="preserve">Ikke erstatte naturlig avgang bibliotek </t>
  </si>
  <si>
    <t>Omstille grupper</t>
  </si>
  <si>
    <t>Manglende nedtrekk</t>
  </si>
  <si>
    <t>Ekstra nedtrekk i vedtak 13/12</t>
  </si>
  <si>
    <t>Totalt nedtrekk Kultur og idrett</t>
  </si>
  <si>
    <t>Prosjekt</t>
  </si>
  <si>
    <t>Anslag beløp pr 26.10.2023</t>
  </si>
  <si>
    <t>Navn på Kommunalsjef</t>
  </si>
  <si>
    <t>Beløp anbefalt benyttet til saldering</t>
  </si>
  <si>
    <t>Begrunnelse</t>
  </si>
  <si>
    <t>Konsekvenser</t>
  </si>
  <si>
    <t>6023 Klimabudsjettprosjekt vedtatt i KST-sak 108/22</t>
  </si>
  <si>
    <t>KB</t>
  </si>
  <si>
    <t>Arbeid pågår, venter på faktura</t>
  </si>
  <si>
    <t>Ingen midler til vidre utvikling av klimabusjett</t>
  </si>
  <si>
    <t>6058 Satsing på samferdsel</t>
  </si>
  <si>
    <t>Avhengig av økonomi for å sikre eksterne aktørers deltagelse og finansiering</t>
  </si>
  <si>
    <t>6085 Plan for bærekraftig mobilitet, KDP sykkeltrafikk</t>
  </si>
  <si>
    <t>Må da finansieres over Bypakke</t>
  </si>
  <si>
    <t>8234 Mitt liv - Larvik</t>
  </si>
  <si>
    <t>Ikke pågående arbeid</t>
  </si>
  <si>
    <t>8661 KST 148/18 Årsregnskap Larvik Avsatt disp.fond reguleringsplan Hem-Santra</t>
  </si>
  <si>
    <t xml:space="preserve">Prosjektet er ferdig </t>
  </si>
  <si>
    <t>8518 - Fond for grønn utvikling, KST 069/17 Årsregnskap 2016 LK</t>
  </si>
  <si>
    <t>Arbeid pågår,- faktura kommer</t>
  </si>
  <si>
    <t>8882 KST 188/20 Retro Magasin</t>
  </si>
  <si>
    <t xml:space="preserve">Må løftes poltisk da ungdomsrådet er gitt råderett over disse midlene. </t>
  </si>
  <si>
    <t>8889 Bergeløkka - samordnet planlegging</t>
  </si>
  <si>
    <t>Arbeidet er i sluttfasen og faktura kommer</t>
  </si>
  <si>
    <t>8901 Øyakrysset - planprosess</t>
  </si>
  <si>
    <t>8931 Kunstforvaltning</t>
  </si>
  <si>
    <t>8980 Klimatiltak og naturmangfold 172/21</t>
  </si>
  <si>
    <t>Arbeid pågår, faktura kommer</t>
  </si>
  <si>
    <t>Må stoppe alt arbeid og vi mister kartlegginer som trengs i planarbeidet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</si>
</sst>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10"/>
      <color theme="1"/>
      <name val="Arial"/>
      <scheme val="minor"/>
    </font>
    <font>
      <b/>
      <sz val="10"/>
      <color theme="1"/>
      <name val="Arial"/>
    </font>
    <font>
      <b/>
      <sz val="12"/>
      <color theme="1"/>
      <name val="Arial"/>
    </font>
    <font>
      <b/>
      <sz val="12"/>
      <color theme="1"/>
      <name val="Arial"/>
      <scheme val="minor"/>
    </font>
    <font>
      <sz val="10"/>
      <color theme="1"/>
      <name val="Arial"/>
      <scheme val="minor"/>
    </font>
    <font>
      <b/>
      <sz val="12"/>
      <color theme="1"/>
      <name val="Calibri"/>
    </font>
    <font>
      <sz val="12"/>
      <color theme="1"/>
      <name val="Calibri"/>
    </font>
    <font>
      <sz val="12"/>
      <color rgb="FFFF0000"/>
      <name val="Calibri"/>
    </font>
    <font>
      <b/>
      <sz val="12"/>
      <color rgb="FFFF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rgb="FFB4A7D6"/>
        <bgColor rgb="FFB4A7D6"/>
      </patternFill>
    </fill>
    <fill>
      <patternFill patternType="solid">
        <fgColor rgb="FFC9DAF8"/>
        <bgColor rgb="FFC9DAF8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/>
      <top/>
      <bottom style="thick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1" fillId="0" borderId="0" xfId="0" applyFont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49" fontId="1" fillId="0" borderId="0" xfId="0" applyNumberFormat="1" applyFont="1" applyAlignment="1"/>
    <xf numFmtId="3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49" fontId="1" fillId="0" borderId="4" xfId="0" applyNumberFormat="1" applyFont="1" applyBorder="1" applyAlignment="1"/>
    <xf numFmtId="3" fontId="1" fillId="0" borderId="4" xfId="0" applyNumberFormat="1" applyFont="1" applyBorder="1" applyAlignment="1">
      <alignment horizontal="right"/>
    </xf>
    <xf numFmtId="49" fontId="3" fillId="2" borderId="5" xfId="0" applyNumberFormat="1" applyFont="1" applyFill="1" applyBorder="1" applyAlignment="1"/>
    <xf numFmtId="0" fontId="2" fillId="2" borderId="5" xfId="0" applyFont="1" applyFill="1" applyBorder="1" applyAlignment="1"/>
    <xf numFmtId="3" fontId="2" fillId="2" borderId="5" xfId="0" applyNumberFormat="1" applyFont="1" applyFill="1" applyBorder="1" applyAlignment="1"/>
    <xf numFmtId="3" fontId="1" fillId="0" borderId="0" xfId="0" applyNumberFormat="1" applyFont="1" applyAlignment="1"/>
    <xf numFmtId="0" fontId="1" fillId="0" borderId="0" xfId="0" applyFont="1" applyAlignment="1"/>
    <xf numFmtId="0" fontId="4" fillId="0" borderId="0" xfId="0" applyFont="1" applyAlignment="1"/>
    <xf numFmtId="49" fontId="4" fillId="3" borderId="5" xfId="0" applyNumberFormat="1" applyFont="1" applyFill="1" applyBorder="1" applyAlignment="1"/>
    <xf numFmtId="3" fontId="5" fillId="3" borderId="5" xfId="0" applyNumberFormat="1" applyFont="1" applyFill="1" applyBorder="1" applyAlignment="1"/>
    <xf numFmtId="0" fontId="6" fillId="0" borderId="0" xfId="0" applyFont="1" applyAlignment="1"/>
    <xf numFmtId="0" fontId="2" fillId="0" borderId="0" xfId="0" applyFont="1" applyAlignment="1"/>
    <xf numFmtId="0" fontId="2" fillId="0" borderId="0" xfId="0" applyFont="1"/>
    <xf numFmtId="0" fontId="6" fillId="4" borderId="6" xfId="0" applyFont="1" applyFill="1" applyBorder="1" applyAlignment="1"/>
    <xf numFmtId="3" fontId="6" fillId="4" borderId="6" xfId="0" applyNumberFormat="1" applyFont="1" applyFill="1" applyBorder="1" applyAlignment="1"/>
    <xf numFmtId="3" fontId="6" fillId="0" borderId="0" xfId="0" applyNumberFormat="1" applyFont="1"/>
    <xf numFmtId="49" fontId="1" fillId="0" borderId="0" xfId="0" applyNumberFormat="1" applyFont="1" applyAlignment="1"/>
    <xf numFmtId="3" fontId="6" fillId="0" borderId="0" xfId="0" applyNumberFormat="1" applyFont="1" applyAlignment="1"/>
    <xf numFmtId="0" fontId="5" fillId="3" borderId="5" xfId="0" applyFont="1" applyFill="1" applyBorder="1" applyAlignment="1"/>
    <xf numFmtId="0" fontId="7" fillId="0" borderId="4" xfId="0" applyFont="1" applyBorder="1" applyAlignment="1"/>
    <xf numFmtId="3" fontId="7" fillId="0" borderId="4" xfId="0" applyNumberFormat="1" applyFont="1" applyBorder="1" applyAlignment="1"/>
    <xf numFmtId="0" fontId="3" fillId="0" borderId="0" xfId="0" applyFont="1" applyAlignment="1"/>
    <xf numFmtId="0" fontId="8" fillId="0" borderId="0" xfId="0" applyFont="1" applyAlignment="1"/>
    <xf numFmtId="3" fontId="9" fillId="0" borderId="0" xfId="0" applyNumberFormat="1" applyFont="1" applyAlignment="1">
      <alignment horizontal="right"/>
    </xf>
    <xf numFmtId="0" fontId="1" fillId="5" borderId="0" xfId="0" applyFont="1" applyFill="1" applyAlignment="1"/>
    <xf numFmtId="0" fontId="1" fillId="5" borderId="0" xfId="0" applyFont="1" applyFill="1" applyAlignment="1"/>
    <xf numFmtId="3" fontId="9" fillId="2" borderId="0" xfId="0" applyNumberFormat="1" applyFont="1" applyFill="1" applyAlignment="1">
      <alignment horizontal="right"/>
    </xf>
    <xf numFmtId="3" fontId="9" fillId="5" borderId="0" xfId="0" applyNumberFormat="1" applyFont="1" applyFill="1" applyAlignment="1">
      <alignment horizontal="right"/>
    </xf>
    <xf numFmtId="0" fontId="1" fillId="5" borderId="0" xfId="0" applyFont="1" applyFill="1" applyAlignment="1"/>
    <xf numFmtId="3" fontId="8" fillId="0" borderId="0" xfId="0" applyNumberFormat="1" applyFont="1" applyAlignment="1"/>
    <xf numFmtId="0" fontId="7" fillId="0" borderId="0" xfId="0" applyFont="1" applyAlignment="1"/>
    <xf numFmtId="3" fontId="10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AA32"/>
  <sheetViews>
    <sheetView showGridLines="0" tabSelected="1" workbookViewId="0"/>
  </sheetViews>
  <sheetFormatPr baseColWidth="10" defaultColWidth="12.5703125" defaultRowHeight="15.75" customHeight="1" x14ac:dyDescent="0.2"/>
  <cols>
    <col min="1" max="1" width="5.140625" customWidth="1"/>
    <col min="2" max="2" width="58.7109375" customWidth="1"/>
    <col min="3" max="3" width="43.42578125" customWidth="1"/>
    <col min="4" max="7" width="12.140625" customWidth="1"/>
  </cols>
  <sheetData>
    <row r="1" spans="1:27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">
      <c r="A2" s="1"/>
      <c r="B2" s="2" t="s">
        <v>0</v>
      </c>
      <c r="C2" s="3" t="s">
        <v>1</v>
      </c>
      <c r="D2" s="4" t="s">
        <v>2</v>
      </c>
      <c r="E2" s="4" t="s">
        <v>3</v>
      </c>
      <c r="F2" s="4" t="s">
        <v>4</v>
      </c>
      <c r="G2" s="5" t="s">
        <v>5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x14ac:dyDescent="0.2">
      <c r="A3" s="1"/>
      <c r="B3" s="6"/>
      <c r="C3" s="6"/>
      <c r="D3" s="7"/>
      <c r="E3" s="7"/>
      <c r="F3" s="7"/>
      <c r="G3" s="7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x14ac:dyDescent="0.2">
      <c r="A4" s="1"/>
      <c r="B4" s="6" t="s">
        <v>6</v>
      </c>
      <c r="C4" s="6" t="s">
        <v>7</v>
      </c>
      <c r="D4" s="7">
        <v>-250000</v>
      </c>
      <c r="E4" s="7">
        <v>-250000</v>
      </c>
      <c r="F4" s="7">
        <v>-250000</v>
      </c>
      <c r="G4" s="7">
        <v>-250000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x14ac:dyDescent="0.2">
      <c r="A5" s="1"/>
      <c r="B5" s="6" t="s">
        <v>8</v>
      </c>
      <c r="C5" s="6" t="s">
        <v>9</v>
      </c>
      <c r="D5" s="7">
        <v>0</v>
      </c>
      <c r="E5" s="7">
        <v>0</v>
      </c>
      <c r="F5" s="7">
        <v>0</v>
      </c>
      <c r="G5" s="7">
        <v>0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x14ac:dyDescent="0.2">
      <c r="A6" s="1"/>
      <c r="B6" s="6" t="s">
        <v>10</v>
      </c>
      <c r="C6" s="6" t="s">
        <v>11</v>
      </c>
      <c r="D6" s="7">
        <v>0</v>
      </c>
      <c r="E6" s="7">
        <v>0</v>
      </c>
      <c r="F6" s="7">
        <v>-450000</v>
      </c>
      <c r="G6" s="7">
        <v>-900000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">
      <c r="A7" s="1"/>
      <c r="B7" s="6" t="s">
        <v>12</v>
      </c>
      <c r="C7" s="6" t="s">
        <v>13</v>
      </c>
      <c r="D7" s="7">
        <v>-300000</v>
      </c>
      <c r="E7" s="7">
        <v>-300000</v>
      </c>
      <c r="F7" s="7">
        <v>-300000</v>
      </c>
      <c r="G7" s="7">
        <v>-300000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x14ac:dyDescent="0.2">
      <c r="A8" s="1"/>
      <c r="B8" s="6" t="s">
        <v>14</v>
      </c>
      <c r="C8" s="6" t="s">
        <v>15</v>
      </c>
      <c r="D8" s="7">
        <v>-100000</v>
      </c>
      <c r="E8" s="7">
        <v>-100000</v>
      </c>
      <c r="F8" s="7">
        <v>-100000</v>
      </c>
      <c r="G8" s="7">
        <v>-100000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x14ac:dyDescent="0.2">
      <c r="A9" s="1"/>
      <c r="B9" s="6" t="s">
        <v>16</v>
      </c>
      <c r="C9" s="6" t="s">
        <v>17</v>
      </c>
      <c r="D9" s="7">
        <v>-150000</v>
      </c>
      <c r="E9" s="7">
        <v>-150000</v>
      </c>
      <c r="F9" s="7">
        <v>-150000</v>
      </c>
      <c r="G9" s="7">
        <v>-150000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x14ac:dyDescent="0.2">
      <c r="A10" s="1"/>
      <c r="B10" s="6" t="s">
        <v>18</v>
      </c>
      <c r="C10" s="6" t="s">
        <v>19</v>
      </c>
      <c r="D10" s="7">
        <v>0</v>
      </c>
      <c r="E10" s="7">
        <v>0</v>
      </c>
      <c r="F10" s="7">
        <v>0</v>
      </c>
      <c r="G10" s="7">
        <v>0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x14ac:dyDescent="0.2">
      <c r="A11" s="1"/>
      <c r="B11" s="6" t="s">
        <v>20</v>
      </c>
      <c r="C11" s="6" t="s">
        <v>20</v>
      </c>
      <c r="D11" s="7">
        <v>-500000</v>
      </c>
      <c r="E11" s="7">
        <v>-500000</v>
      </c>
      <c r="F11" s="7">
        <v>-500000</v>
      </c>
      <c r="G11" s="7">
        <v>-500000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x14ac:dyDescent="0.2">
      <c r="A12" s="1"/>
      <c r="B12" s="6" t="s">
        <v>21</v>
      </c>
      <c r="C12" s="6" t="s">
        <v>22</v>
      </c>
      <c r="D12" s="7">
        <v>0</v>
      </c>
      <c r="E12" s="7">
        <v>0</v>
      </c>
      <c r="F12" s="7">
        <v>0</v>
      </c>
      <c r="G12" s="7">
        <v>0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x14ac:dyDescent="0.2">
      <c r="A13" s="1"/>
      <c r="B13" s="6" t="s">
        <v>23</v>
      </c>
      <c r="C13" s="6" t="s">
        <v>24</v>
      </c>
      <c r="D13" s="7">
        <v>0</v>
      </c>
      <c r="E13" s="7">
        <v>-800000</v>
      </c>
      <c r="F13" s="7">
        <v>-800000</v>
      </c>
      <c r="G13" s="7">
        <v>-800000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x14ac:dyDescent="0.2">
      <c r="A14" s="1"/>
      <c r="B14" s="6" t="s">
        <v>25</v>
      </c>
      <c r="C14" s="6" t="s">
        <v>26</v>
      </c>
      <c r="D14" s="7">
        <v>-300000</v>
      </c>
      <c r="E14" s="7">
        <v>-300000</v>
      </c>
      <c r="F14" s="7">
        <v>-300000</v>
      </c>
      <c r="G14" s="7">
        <v>-300000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x14ac:dyDescent="0.2">
      <c r="A15" s="1"/>
      <c r="B15" s="6" t="s">
        <v>27</v>
      </c>
      <c r="C15" s="6" t="s">
        <v>28</v>
      </c>
      <c r="D15" s="7">
        <v>-100000</v>
      </c>
      <c r="E15" s="7">
        <v>-100000</v>
      </c>
      <c r="F15" s="7">
        <v>-100000</v>
      </c>
      <c r="G15" s="7">
        <v>-100000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x14ac:dyDescent="0.2">
      <c r="A16" s="1"/>
      <c r="B16" s="6" t="s">
        <v>29</v>
      </c>
      <c r="C16" s="6" t="s">
        <v>30</v>
      </c>
      <c r="D16" s="8">
        <v>-250000</v>
      </c>
      <c r="E16" s="7">
        <v>-400000</v>
      </c>
      <c r="F16" s="7">
        <v>-400000</v>
      </c>
      <c r="G16" s="7">
        <v>-400000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2">
      <c r="A17" s="1"/>
      <c r="B17" s="9" t="s">
        <v>31</v>
      </c>
      <c r="C17" s="9" t="s">
        <v>32</v>
      </c>
      <c r="D17" s="10">
        <v>-550000</v>
      </c>
      <c r="E17" s="10">
        <v>-550000</v>
      </c>
      <c r="F17" s="10">
        <v>-550000</v>
      </c>
      <c r="G17" s="10">
        <v>-550000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x14ac:dyDescent="0.2">
      <c r="A18" s="1"/>
      <c r="B18" s="11" t="s">
        <v>33</v>
      </c>
      <c r="C18" s="12"/>
      <c r="D18" s="13">
        <f t="shared" ref="D18:G18" si="0">SUM(D4:D17)</f>
        <v>-2500000</v>
      </c>
      <c r="E18" s="13">
        <f t="shared" si="0"/>
        <v>-3450000</v>
      </c>
      <c r="F18" s="13">
        <f t="shared" si="0"/>
        <v>-3900000</v>
      </c>
      <c r="G18" s="13">
        <f t="shared" si="0"/>
        <v>-4350000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x14ac:dyDescent="0.2">
      <c r="A19" s="1"/>
      <c r="B19" s="1"/>
      <c r="C19" s="1"/>
      <c r="D19" s="14"/>
      <c r="E19" s="14"/>
      <c r="F19" s="14"/>
      <c r="G19" s="14"/>
      <c r="H19" s="1"/>
      <c r="I19" s="15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x14ac:dyDescent="0.2">
      <c r="A20" s="1"/>
      <c r="B20" s="1" t="s">
        <v>34</v>
      </c>
      <c r="C20" s="1"/>
      <c r="D20" s="7">
        <v>-3400000</v>
      </c>
      <c r="E20" s="7">
        <v>-4400000</v>
      </c>
      <c r="F20" s="7">
        <v>-4400000</v>
      </c>
      <c r="G20" s="7">
        <v>-4400000</v>
      </c>
      <c r="H20" s="1"/>
      <c r="I20" s="15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x14ac:dyDescent="0.2">
      <c r="A21" s="1"/>
      <c r="B21" s="15" t="s">
        <v>35</v>
      </c>
      <c r="C21" s="1"/>
      <c r="D21" s="7">
        <v>-1700000</v>
      </c>
      <c r="E21" s="7">
        <v>-3400000</v>
      </c>
      <c r="F21" s="7">
        <v>-3400000</v>
      </c>
      <c r="G21" s="7">
        <v>-3400000</v>
      </c>
      <c r="H21" s="1"/>
      <c r="I21" s="15"/>
      <c r="J21" s="15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x14ac:dyDescent="0.2">
      <c r="A22" s="1"/>
      <c r="B22" s="15" t="s">
        <v>36</v>
      </c>
      <c r="C22" s="1"/>
      <c r="D22" s="7">
        <v>-1600000</v>
      </c>
      <c r="E22" s="7">
        <v>-1800000</v>
      </c>
      <c r="F22" s="7">
        <v>-2200000</v>
      </c>
      <c r="G22" s="7">
        <v>-2200000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5.75" customHeight="1" x14ac:dyDescent="0.25">
      <c r="A23" s="16"/>
      <c r="B23" s="11" t="s">
        <v>37</v>
      </c>
      <c r="C23" s="12"/>
      <c r="D23" s="13">
        <f t="shared" ref="D23:G23" si="1">SUM(D20:D22)</f>
        <v>-6700000</v>
      </c>
      <c r="E23" s="13">
        <f t="shared" si="1"/>
        <v>-9600000</v>
      </c>
      <c r="F23" s="13">
        <f t="shared" si="1"/>
        <v>-10000000</v>
      </c>
      <c r="G23" s="13">
        <f t="shared" si="1"/>
        <v>-10000000</v>
      </c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</row>
    <row r="24" spans="1:27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5.75" customHeight="1" x14ac:dyDescent="0.25">
      <c r="A25" s="1"/>
      <c r="B25" s="17" t="s">
        <v>38</v>
      </c>
      <c r="C25" s="17" t="s">
        <v>39</v>
      </c>
      <c r="D25" s="18">
        <f t="shared" ref="D25:G25" si="2">D23+D18</f>
        <v>-9200000</v>
      </c>
      <c r="E25" s="18">
        <f t="shared" si="2"/>
        <v>-13050000</v>
      </c>
      <c r="F25" s="18">
        <f t="shared" si="2"/>
        <v>-13900000</v>
      </c>
      <c r="G25" s="18">
        <f t="shared" si="2"/>
        <v>-14350000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30" spans="1:27" x14ac:dyDescent="0.2">
      <c r="B30" s="19" t="s">
        <v>40</v>
      </c>
      <c r="G30" s="7">
        <v>126000000</v>
      </c>
    </row>
    <row r="31" spans="1:27" x14ac:dyDescent="0.2">
      <c r="B31" s="19" t="s">
        <v>41</v>
      </c>
      <c r="G31" s="7">
        <v>50500000</v>
      </c>
    </row>
    <row r="32" spans="1:27" x14ac:dyDescent="0.2">
      <c r="G32" s="7"/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AC37"/>
  <sheetViews>
    <sheetView showGridLines="0" workbookViewId="0"/>
  </sheetViews>
  <sheetFormatPr baseColWidth="10" defaultColWidth="12.5703125" defaultRowHeight="15.75" customHeight="1" x14ac:dyDescent="0.2"/>
  <cols>
    <col min="1" max="1" width="3" customWidth="1"/>
    <col min="2" max="2" width="23.7109375" customWidth="1"/>
    <col min="3" max="3" width="58.7109375" customWidth="1"/>
    <col min="4" max="4" width="37.5703125" customWidth="1"/>
    <col min="5" max="7" width="11.28515625" customWidth="1"/>
    <col min="8" max="8" width="11.42578125" customWidth="1"/>
  </cols>
  <sheetData>
    <row r="1" spans="1:29" x14ac:dyDescent="0.2">
      <c r="B1" s="20"/>
      <c r="C1" s="21"/>
      <c r="D1" s="20"/>
      <c r="E1" s="20"/>
      <c r="F1" s="20"/>
      <c r="G1" s="20"/>
      <c r="H1" s="20"/>
    </row>
    <row r="2" spans="1:29" x14ac:dyDescent="0.2">
      <c r="B2" s="2" t="s">
        <v>42</v>
      </c>
      <c r="C2" s="3" t="s">
        <v>0</v>
      </c>
      <c r="D2" s="3" t="s">
        <v>1</v>
      </c>
      <c r="E2" s="4" t="s">
        <v>2</v>
      </c>
      <c r="F2" s="4" t="s">
        <v>3</v>
      </c>
      <c r="G2" s="4" t="s">
        <v>4</v>
      </c>
      <c r="H2" s="5" t="s">
        <v>5</v>
      </c>
    </row>
    <row r="3" spans="1:29" x14ac:dyDescent="0.2">
      <c r="B3" s="22"/>
      <c r="C3" s="22" t="s">
        <v>43</v>
      </c>
      <c r="D3" s="22"/>
      <c r="E3" s="23">
        <f>-'Vedtak 241'!D25</f>
        <v>9200000</v>
      </c>
      <c r="F3" s="23">
        <f>-'Vedtak 241'!E25</f>
        <v>13050000</v>
      </c>
      <c r="G3" s="23">
        <f>-'Vedtak 241'!F25</f>
        <v>13900000</v>
      </c>
      <c r="H3" s="23">
        <f>-'Vedtak 241'!G25</f>
        <v>14350000</v>
      </c>
    </row>
    <row r="4" spans="1:29" x14ac:dyDescent="0.2">
      <c r="E4" s="24"/>
      <c r="F4" s="24"/>
      <c r="G4" s="24"/>
      <c r="H4" s="24"/>
    </row>
    <row r="5" spans="1:29" x14ac:dyDescent="0.2">
      <c r="B5" s="25" t="s">
        <v>44</v>
      </c>
      <c r="C5" s="6" t="s">
        <v>6</v>
      </c>
      <c r="D5" s="6" t="s">
        <v>7</v>
      </c>
      <c r="E5" s="7">
        <v>-250000</v>
      </c>
      <c r="F5" s="7">
        <v>-250000</v>
      </c>
      <c r="G5" s="7">
        <v>-250000</v>
      </c>
      <c r="H5" s="7">
        <v>-250000</v>
      </c>
    </row>
    <row r="6" spans="1:29" x14ac:dyDescent="0.2">
      <c r="B6" s="25" t="s">
        <v>44</v>
      </c>
      <c r="C6" s="6" t="s">
        <v>8</v>
      </c>
      <c r="D6" s="6" t="s">
        <v>9</v>
      </c>
      <c r="E6" s="7">
        <v>0</v>
      </c>
      <c r="F6" s="7">
        <v>0</v>
      </c>
      <c r="G6" s="7">
        <v>0</v>
      </c>
      <c r="H6" s="7">
        <v>0</v>
      </c>
    </row>
    <row r="7" spans="1:29" x14ac:dyDescent="0.2">
      <c r="B7" s="25" t="s">
        <v>44</v>
      </c>
      <c r="C7" s="6" t="s">
        <v>12</v>
      </c>
      <c r="D7" s="6" t="s">
        <v>13</v>
      </c>
      <c r="E7" s="7">
        <v>-300000</v>
      </c>
      <c r="F7" s="7">
        <v>-300000</v>
      </c>
      <c r="G7" s="7">
        <v>-300000</v>
      </c>
      <c r="H7" s="7">
        <v>-300000</v>
      </c>
    </row>
    <row r="8" spans="1:29" x14ac:dyDescent="0.2">
      <c r="B8" s="25" t="s">
        <v>44</v>
      </c>
      <c r="C8" s="6" t="s">
        <v>14</v>
      </c>
      <c r="D8" s="6" t="s">
        <v>15</v>
      </c>
      <c r="E8" s="7">
        <v>-100000</v>
      </c>
      <c r="F8" s="7">
        <v>-100000</v>
      </c>
      <c r="G8" s="7">
        <v>-100000</v>
      </c>
      <c r="H8" s="7">
        <v>-100000</v>
      </c>
    </row>
    <row r="9" spans="1:29" x14ac:dyDescent="0.2">
      <c r="B9" s="25" t="s">
        <v>44</v>
      </c>
      <c r="C9" s="6" t="s">
        <v>16</v>
      </c>
      <c r="D9" s="6" t="s">
        <v>17</v>
      </c>
      <c r="E9" s="7">
        <v>-150000</v>
      </c>
      <c r="F9" s="7">
        <v>-150000</v>
      </c>
      <c r="G9" s="7">
        <v>-150000</v>
      </c>
      <c r="H9" s="7">
        <v>-150000</v>
      </c>
    </row>
    <row r="10" spans="1:29" x14ac:dyDescent="0.2">
      <c r="B10" s="25" t="s">
        <v>44</v>
      </c>
      <c r="C10" s="6" t="s">
        <v>18</v>
      </c>
      <c r="D10" s="6" t="s">
        <v>19</v>
      </c>
      <c r="E10" s="7">
        <v>0</v>
      </c>
      <c r="F10" s="7">
        <v>0</v>
      </c>
      <c r="G10" s="7">
        <v>0</v>
      </c>
      <c r="H10" s="7">
        <v>0</v>
      </c>
    </row>
    <row r="11" spans="1:29" x14ac:dyDescent="0.2">
      <c r="B11" s="25" t="s">
        <v>44</v>
      </c>
      <c r="C11" s="6" t="s">
        <v>20</v>
      </c>
      <c r="D11" s="6" t="s">
        <v>20</v>
      </c>
      <c r="E11" s="7">
        <v>-500000</v>
      </c>
      <c r="F11" s="7">
        <v>-500000</v>
      </c>
      <c r="G11" s="7">
        <v>-500000</v>
      </c>
      <c r="H11" s="7">
        <v>-500000</v>
      </c>
    </row>
    <row r="12" spans="1:29" x14ac:dyDescent="0.2">
      <c r="B12" s="25" t="s">
        <v>44</v>
      </c>
      <c r="C12" s="6" t="s">
        <v>21</v>
      </c>
      <c r="D12" s="6" t="s">
        <v>22</v>
      </c>
      <c r="E12" s="7">
        <v>0</v>
      </c>
      <c r="F12" s="7">
        <v>0</v>
      </c>
      <c r="G12" s="7">
        <v>0</v>
      </c>
      <c r="H12" s="7">
        <v>0</v>
      </c>
    </row>
    <row r="13" spans="1:29" x14ac:dyDescent="0.2">
      <c r="B13" s="25" t="s">
        <v>44</v>
      </c>
      <c r="C13" s="6" t="s">
        <v>23</v>
      </c>
      <c r="D13" s="6" t="s">
        <v>24</v>
      </c>
      <c r="E13" s="7">
        <v>0</v>
      </c>
      <c r="F13" s="7">
        <v>-800000</v>
      </c>
      <c r="G13" s="7">
        <v>-800000</v>
      </c>
      <c r="H13" s="7">
        <v>-800000</v>
      </c>
    </row>
    <row r="14" spans="1:29" x14ac:dyDescent="0.2">
      <c r="B14" s="25" t="s">
        <v>44</v>
      </c>
      <c r="C14" s="6" t="s">
        <v>27</v>
      </c>
      <c r="D14" s="6" t="s">
        <v>28</v>
      </c>
      <c r="E14" s="7">
        <v>-100000</v>
      </c>
      <c r="F14" s="7">
        <v>-100000</v>
      </c>
      <c r="G14" s="7">
        <v>-100000</v>
      </c>
      <c r="H14" s="7">
        <v>-100000</v>
      </c>
    </row>
    <row r="15" spans="1:29" x14ac:dyDescent="0.2">
      <c r="B15" s="25" t="s">
        <v>44</v>
      </c>
      <c r="C15" s="6" t="s">
        <v>29</v>
      </c>
      <c r="D15" s="6" t="s">
        <v>30</v>
      </c>
      <c r="E15" s="8">
        <v>-250000</v>
      </c>
      <c r="F15" s="7">
        <v>-400000</v>
      </c>
      <c r="G15" s="7">
        <v>-400000</v>
      </c>
      <c r="H15" s="7">
        <v>-400000</v>
      </c>
    </row>
    <row r="16" spans="1:29" x14ac:dyDescent="0.2">
      <c r="A16" s="1"/>
      <c r="B16" s="6" t="s">
        <v>45</v>
      </c>
      <c r="C16" s="6" t="s">
        <v>10</v>
      </c>
      <c r="D16" s="25" t="s">
        <v>46</v>
      </c>
      <c r="E16" s="7">
        <v>0</v>
      </c>
      <c r="F16" s="7">
        <v>0</v>
      </c>
      <c r="G16" s="7">
        <v>-450000</v>
      </c>
      <c r="H16" s="7">
        <v>-900000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x14ac:dyDescent="0.2">
      <c r="A17" s="1"/>
      <c r="B17" s="6" t="s">
        <v>45</v>
      </c>
      <c r="C17" s="6" t="s">
        <v>25</v>
      </c>
      <c r="D17" s="25" t="s">
        <v>47</v>
      </c>
      <c r="E17" s="7">
        <v>-300000</v>
      </c>
      <c r="F17" s="7">
        <v>-300000</v>
      </c>
      <c r="G17" s="7">
        <v>-300000</v>
      </c>
      <c r="H17" s="7">
        <v>-300000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x14ac:dyDescent="0.2">
      <c r="B18" s="25" t="s">
        <v>48</v>
      </c>
      <c r="C18" s="9" t="s">
        <v>31</v>
      </c>
      <c r="D18" s="9" t="s">
        <v>32</v>
      </c>
      <c r="E18" s="10">
        <v>-550000</v>
      </c>
      <c r="F18" s="10">
        <v>-550000</v>
      </c>
      <c r="G18" s="10">
        <v>-550000</v>
      </c>
      <c r="H18" s="10">
        <v>-550000</v>
      </c>
    </row>
    <row r="19" spans="1:29" x14ac:dyDescent="0.2">
      <c r="B19" s="11" t="s">
        <v>38</v>
      </c>
      <c r="C19" s="11" t="s">
        <v>33</v>
      </c>
      <c r="D19" s="12"/>
      <c r="E19" s="13">
        <f t="shared" ref="E19:H19" si="0">SUM(E4:E18)</f>
        <v>-2500000</v>
      </c>
      <c r="F19" s="13">
        <f t="shared" si="0"/>
        <v>-3450000</v>
      </c>
      <c r="G19" s="13">
        <f t="shared" si="0"/>
        <v>-3900000</v>
      </c>
      <c r="H19" s="13">
        <f t="shared" si="0"/>
        <v>-4350000</v>
      </c>
    </row>
    <row r="20" spans="1:29" x14ac:dyDescent="0.2">
      <c r="B20" s="6"/>
      <c r="C20" s="6"/>
      <c r="D20" s="19"/>
      <c r="E20" s="26"/>
      <c r="F20" s="26"/>
      <c r="G20" s="26"/>
      <c r="H20" s="26"/>
    </row>
    <row r="21" spans="1:29" x14ac:dyDescent="0.2">
      <c r="B21" s="25" t="s">
        <v>44</v>
      </c>
      <c r="C21" s="19" t="s">
        <v>49</v>
      </c>
      <c r="E21" s="26">
        <v>-3400000</v>
      </c>
      <c r="F21" s="26">
        <v>-4400000</v>
      </c>
      <c r="G21" s="26">
        <v>-4400000</v>
      </c>
      <c r="H21" s="26">
        <v>-4400000</v>
      </c>
    </row>
    <row r="22" spans="1:29" x14ac:dyDescent="0.2">
      <c r="B22" s="19" t="s">
        <v>50</v>
      </c>
      <c r="C22" s="19" t="s">
        <v>51</v>
      </c>
      <c r="E22" s="26">
        <v>-1050000</v>
      </c>
      <c r="F22" s="26">
        <v>-1050000</v>
      </c>
      <c r="G22" s="26">
        <v>-1050000</v>
      </c>
      <c r="H22" s="26">
        <v>-1050000</v>
      </c>
    </row>
    <row r="23" spans="1:29" x14ac:dyDescent="0.2">
      <c r="B23" s="6" t="s">
        <v>45</v>
      </c>
      <c r="C23" s="6" t="s">
        <v>10</v>
      </c>
      <c r="D23" s="19" t="s">
        <v>52</v>
      </c>
      <c r="E23" s="26">
        <v>-500000</v>
      </c>
      <c r="F23" s="26">
        <v>-500000</v>
      </c>
      <c r="G23" s="26">
        <v>-500000</v>
      </c>
      <c r="H23" s="26">
        <v>-500000</v>
      </c>
    </row>
    <row r="24" spans="1:29" x14ac:dyDescent="0.2">
      <c r="B24" s="6" t="s">
        <v>45</v>
      </c>
      <c r="C24" s="19" t="s">
        <v>10</v>
      </c>
      <c r="D24" s="19" t="s">
        <v>53</v>
      </c>
      <c r="E24" s="26">
        <v>-200000</v>
      </c>
      <c r="F24" s="26">
        <v>-400000</v>
      </c>
      <c r="G24" s="26">
        <v>-400000</v>
      </c>
      <c r="H24" s="26">
        <v>-400000</v>
      </c>
    </row>
    <row r="25" spans="1:29" x14ac:dyDescent="0.2">
      <c r="B25" s="6" t="s">
        <v>45</v>
      </c>
      <c r="C25" s="19" t="s">
        <v>54</v>
      </c>
      <c r="E25" s="26">
        <v>-200000</v>
      </c>
      <c r="F25" s="26">
        <v>-300000</v>
      </c>
      <c r="G25" s="26">
        <v>-300000</v>
      </c>
      <c r="H25" s="26">
        <v>-300000</v>
      </c>
    </row>
    <row r="26" spans="1:29" x14ac:dyDescent="0.2">
      <c r="B26" s="6" t="s">
        <v>45</v>
      </c>
      <c r="C26" s="19" t="s">
        <v>55</v>
      </c>
      <c r="E26" s="26">
        <v>-550000</v>
      </c>
      <c r="F26" s="26">
        <v>-737000</v>
      </c>
      <c r="G26" s="26">
        <v>-737000</v>
      </c>
      <c r="H26" s="26">
        <v>-737000</v>
      </c>
    </row>
    <row r="27" spans="1:29" x14ac:dyDescent="0.2">
      <c r="B27" s="19" t="s">
        <v>56</v>
      </c>
      <c r="C27" s="19" t="s">
        <v>57</v>
      </c>
      <c r="E27" s="26">
        <v>-200000</v>
      </c>
      <c r="F27" s="26">
        <v>-300000</v>
      </c>
      <c r="G27" s="26">
        <v>-300000</v>
      </c>
      <c r="H27" s="26">
        <v>-300000</v>
      </c>
    </row>
    <row r="28" spans="1:29" x14ac:dyDescent="0.2">
      <c r="B28" s="19"/>
      <c r="C28" s="19" t="s">
        <v>58</v>
      </c>
      <c r="E28" s="26">
        <v>300000</v>
      </c>
      <c r="F28" s="26"/>
      <c r="G28" s="26"/>
      <c r="H28" s="26"/>
    </row>
    <row r="29" spans="1:29" x14ac:dyDescent="0.2">
      <c r="B29" s="25" t="s">
        <v>48</v>
      </c>
      <c r="C29" s="19" t="s">
        <v>59</v>
      </c>
      <c r="E29" s="26">
        <v>0</v>
      </c>
      <c r="F29" s="26">
        <v>-200000</v>
      </c>
      <c r="G29" s="26">
        <v>-300000</v>
      </c>
      <c r="H29" s="26">
        <v>-300000</v>
      </c>
    </row>
    <row r="30" spans="1:29" x14ac:dyDescent="0.2">
      <c r="B30" s="25" t="s">
        <v>48</v>
      </c>
      <c r="C30" s="19" t="s">
        <v>60</v>
      </c>
      <c r="E30" s="26">
        <v>-200000</v>
      </c>
      <c r="F30" s="26">
        <v>-300000</v>
      </c>
      <c r="G30" s="26">
        <v>-300000</v>
      </c>
      <c r="H30" s="26">
        <v>-300000</v>
      </c>
    </row>
    <row r="31" spans="1:29" x14ac:dyDescent="0.2">
      <c r="B31" s="25" t="s">
        <v>48</v>
      </c>
      <c r="C31" s="19" t="s">
        <v>61</v>
      </c>
      <c r="E31" s="26">
        <v>-600000</v>
      </c>
      <c r="F31" s="26">
        <v>-600000</v>
      </c>
      <c r="G31" s="26">
        <v>-600000</v>
      </c>
      <c r="H31" s="26">
        <v>-600000</v>
      </c>
    </row>
    <row r="32" spans="1:29" x14ac:dyDescent="0.2">
      <c r="B32" s="11" t="s">
        <v>38</v>
      </c>
      <c r="C32" s="11" t="s">
        <v>62</v>
      </c>
      <c r="D32" s="12"/>
      <c r="E32" s="13">
        <f t="shared" ref="E32:H32" si="1">SUM(E21:E31)</f>
        <v>-6600000</v>
      </c>
      <c r="F32" s="13">
        <f t="shared" si="1"/>
        <v>-8787000</v>
      </c>
      <c r="G32" s="13">
        <f t="shared" si="1"/>
        <v>-8887000</v>
      </c>
      <c r="H32" s="13">
        <f t="shared" si="1"/>
        <v>-8887000</v>
      </c>
    </row>
    <row r="33" spans="2:8" x14ac:dyDescent="0.2">
      <c r="E33" s="24"/>
      <c r="F33" s="24"/>
      <c r="G33" s="24"/>
      <c r="H33" s="24"/>
    </row>
    <row r="34" spans="2:8" x14ac:dyDescent="0.2">
      <c r="B34" s="19"/>
      <c r="E34" s="24"/>
      <c r="F34" s="24"/>
      <c r="G34" s="24"/>
      <c r="H34" s="24"/>
    </row>
    <row r="35" spans="2:8" x14ac:dyDescent="0.2">
      <c r="B35" s="11" t="s">
        <v>38</v>
      </c>
      <c r="C35" s="11" t="s">
        <v>63</v>
      </c>
      <c r="D35" s="12"/>
      <c r="E35" s="13">
        <f t="shared" ref="E35:H35" si="2">E19+E32</f>
        <v>-9100000</v>
      </c>
      <c r="F35" s="13">
        <f t="shared" si="2"/>
        <v>-12237000</v>
      </c>
      <c r="G35" s="13">
        <f t="shared" si="2"/>
        <v>-12787000</v>
      </c>
      <c r="H35" s="13">
        <f t="shared" si="2"/>
        <v>-13237000</v>
      </c>
    </row>
    <row r="37" spans="2:8" ht="15.75" customHeight="1" x14ac:dyDescent="0.25">
      <c r="B37" s="17" t="s">
        <v>38</v>
      </c>
      <c r="C37" s="17" t="s">
        <v>64</v>
      </c>
      <c r="D37" s="27"/>
      <c r="E37" s="18">
        <f t="shared" ref="E37:H37" si="3">E3+E35</f>
        <v>100000</v>
      </c>
      <c r="F37" s="18">
        <f t="shared" si="3"/>
        <v>813000</v>
      </c>
      <c r="G37" s="18">
        <f t="shared" si="3"/>
        <v>1113000</v>
      </c>
      <c r="H37" s="18">
        <f t="shared" si="3"/>
        <v>1113000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AA28"/>
  <sheetViews>
    <sheetView showGridLines="0" workbookViewId="0"/>
  </sheetViews>
  <sheetFormatPr baseColWidth="10" defaultColWidth="12.5703125" defaultRowHeight="15.75" customHeight="1" x14ac:dyDescent="0.2"/>
  <cols>
    <col min="1" max="1" width="4.7109375" customWidth="1"/>
    <col min="2" max="2" width="61" customWidth="1"/>
    <col min="3" max="3" width="38.85546875" customWidth="1"/>
  </cols>
  <sheetData>
    <row r="2" spans="1:27" x14ac:dyDescent="0.2">
      <c r="A2" s="1"/>
      <c r="B2" s="3" t="s">
        <v>0</v>
      </c>
      <c r="C2" s="3" t="s">
        <v>1</v>
      </c>
      <c r="D2" s="4" t="s">
        <v>2</v>
      </c>
      <c r="E2" s="4" t="s">
        <v>3</v>
      </c>
      <c r="F2" s="4" t="s">
        <v>4</v>
      </c>
      <c r="G2" s="5" t="s">
        <v>5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x14ac:dyDescent="0.2">
      <c r="A3" s="1"/>
      <c r="B3" s="6"/>
      <c r="C3" s="6"/>
      <c r="D3" s="7"/>
      <c r="E3" s="7"/>
      <c r="F3" s="7"/>
      <c r="G3" s="7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x14ac:dyDescent="0.2">
      <c r="A4" s="1"/>
      <c r="B4" s="6" t="s">
        <v>6</v>
      </c>
      <c r="C4" s="6" t="s">
        <v>7</v>
      </c>
      <c r="D4" s="7">
        <v>-250000</v>
      </c>
      <c r="E4" s="7">
        <v>-250000</v>
      </c>
      <c r="F4" s="7">
        <v>-250000</v>
      </c>
      <c r="G4" s="7">
        <v>-250000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x14ac:dyDescent="0.2">
      <c r="A5" s="1"/>
      <c r="B5" s="6" t="s">
        <v>8</v>
      </c>
      <c r="C5" s="6" t="s">
        <v>9</v>
      </c>
      <c r="D5" s="7">
        <v>0</v>
      </c>
      <c r="E5" s="7">
        <v>0</v>
      </c>
      <c r="F5" s="7">
        <v>0</v>
      </c>
      <c r="G5" s="7">
        <v>0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x14ac:dyDescent="0.2">
      <c r="A6" s="1"/>
      <c r="B6" s="6" t="s">
        <v>12</v>
      </c>
      <c r="C6" s="6" t="s">
        <v>13</v>
      </c>
      <c r="D6" s="7">
        <v>-300000</v>
      </c>
      <c r="E6" s="7">
        <v>-300000</v>
      </c>
      <c r="F6" s="7">
        <v>-300000</v>
      </c>
      <c r="G6" s="7">
        <v>-300000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">
      <c r="A7" s="1"/>
      <c r="B7" s="6" t="s">
        <v>14</v>
      </c>
      <c r="C7" s="6" t="s">
        <v>15</v>
      </c>
      <c r="D7" s="7">
        <v>-100000</v>
      </c>
      <c r="E7" s="7">
        <v>-100000</v>
      </c>
      <c r="F7" s="7">
        <v>-100000</v>
      </c>
      <c r="G7" s="7">
        <v>-100000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x14ac:dyDescent="0.2">
      <c r="A8" s="1"/>
      <c r="B8" s="6" t="s">
        <v>16</v>
      </c>
      <c r="C8" s="6" t="s">
        <v>17</v>
      </c>
      <c r="D8" s="7">
        <v>-150000</v>
      </c>
      <c r="E8" s="7">
        <v>-150000</v>
      </c>
      <c r="F8" s="7">
        <v>-150000</v>
      </c>
      <c r="G8" s="7">
        <v>-150000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x14ac:dyDescent="0.2">
      <c r="A9" s="1"/>
      <c r="B9" s="6" t="s">
        <v>18</v>
      </c>
      <c r="C9" s="6" t="s">
        <v>19</v>
      </c>
      <c r="D9" s="7">
        <v>0</v>
      </c>
      <c r="E9" s="7">
        <v>0</v>
      </c>
      <c r="F9" s="7">
        <v>0</v>
      </c>
      <c r="G9" s="7">
        <v>0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x14ac:dyDescent="0.2">
      <c r="A10" s="1"/>
      <c r="B10" s="6" t="s">
        <v>20</v>
      </c>
      <c r="C10" s="6" t="s">
        <v>20</v>
      </c>
      <c r="D10" s="7">
        <v>-500000</v>
      </c>
      <c r="E10" s="7">
        <v>-500000</v>
      </c>
      <c r="F10" s="7">
        <v>-500000</v>
      </c>
      <c r="G10" s="7">
        <v>-500000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x14ac:dyDescent="0.2">
      <c r="A11" s="1"/>
      <c r="B11" s="6" t="s">
        <v>21</v>
      </c>
      <c r="C11" s="6" t="s">
        <v>22</v>
      </c>
      <c r="D11" s="7">
        <v>0</v>
      </c>
      <c r="E11" s="7">
        <v>0</v>
      </c>
      <c r="F11" s="7">
        <v>0</v>
      </c>
      <c r="G11" s="7">
        <v>0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x14ac:dyDescent="0.2">
      <c r="A12" s="1"/>
      <c r="B12" s="6" t="s">
        <v>23</v>
      </c>
      <c r="C12" s="6" t="s">
        <v>24</v>
      </c>
      <c r="D12" s="7">
        <v>0</v>
      </c>
      <c r="E12" s="7">
        <v>-800000</v>
      </c>
      <c r="F12" s="7">
        <v>-800000</v>
      </c>
      <c r="G12" s="7">
        <v>-800000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x14ac:dyDescent="0.2">
      <c r="A13" s="1"/>
      <c r="B13" s="6" t="s">
        <v>27</v>
      </c>
      <c r="C13" s="6" t="s">
        <v>28</v>
      </c>
      <c r="D13" s="7">
        <v>-100000</v>
      </c>
      <c r="E13" s="7">
        <v>-100000</v>
      </c>
      <c r="F13" s="7">
        <v>-100000</v>
      </c>
      <c r="G13" s="7">
        <v>-100000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x14ac:dyDescent="0.2">
      <c r="A14" s="1"/>
      <c r="B14" s="6" t="s">
        <v>29</v>
      </c>
      <c r="C14" s="6" t="s">
        <v>30</v>
      </c>
      <c r="D14" s="8">
        <v>-250000</v>
      </c>
      <c r="E14" s="7">
        <v>-400000</v>
      </c>
      <c r="F14" s="7">
        <v>-400000</v>
      </c>
      <c r="G14" s="7">
        <v>-400000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x14ac:dyDescent="0.2">
      <c r="B15" s="11" t="s">
        <v>33</v>
      </c>
      <c r="C15" s="12"/>
      <c r="D15" s="13">
        <f t="shared" ref="D15:G15" si="0">SUM(D4:D14)</f>
        <v>-1650000</v>
      </c>
      <c r="E15" s="13">
        <f t="shared" si="0"/>
        <v>-2600000</v>
      </c>
      <c r="F15" s="13">
        <f t="shared" si="0"/>
        <v>-2600000</v>
      </c>
      <c r="G15" s="13">
        <f t="shared" si="0"/>
        <v>-2600000</v>
      </c>
    </row>
    <row r="17" spans="2:7" x14ac:dyDescent="0.2">
      <c r="B17" s="19" t="s">
        <v>65</v>
      </c>
      <c r="D17" s="8">
        <v>-200000</v>
      </c>
      <c r="E17" s="7">
        <v>-400000</v>
      </c>
      <c r="F17" s="7">
        <v>-400000</v>
      </c>
      <c r="G17" s="7">
        <v>-400000</v>
      </c>
    </row>
    <row r="18" spans="2:7" x14ac:dyDescent="0.2">
      <c r="B18" s="19" t="s">
        <v>66</v>
      </c>
      <c r="D18" s="8">
        <v>-600000</v>
      </c>
      <c r="E18" s="8">
        <v>-600000</v>
      </c>
      <c r="F18" s="8">
        <v>-600000</v>
      </c>
      <c r="G18" s="8">
        <v>-600000</v>
      </c>
    </row>
    <row r="19" spans="2:7" x14ac:dyDescent="0.2">
      <c r="B19" s="19" t="s">
        <v>67</v>
      </c>
      <c r="D19" s="8">
        <v>-350000</v>
      </c>
      <c r="E19" s="8">
        <v>-600000</v>
      </c>
      <c r="F19" s="8">
        <v>-600000</v>
      </c>
      <c r="G19" s="8">
        <v>-600000</v>
      </c>
    </row>
    <row r="20" spans="2:7" x14ac:dyDescent="0.2">
      <c r="B20" s="19" t="s">
        <v>68</v>
      </c>
      <c r="D20" s="8">
        <v>-150000</v>
      </c>
      <c r="E20" s="8">
        <v>-500000</v>
      </c>
      <c r="F20" s="8">
        <v>-500000</v>
      </c>
      <c r="G20" s="8">
        <v>-500000</v>
      </c>
    </row>
    <row r="21" spans="2:7" x14ac:dyDescent="0.2">
      <c r="B21" s="19" t="s">
        <v>69</v>
      </c>
      <c r="D21" s="8">
        <v>-300000</v>
      </c>
      <c r="E21" s="8"/>
      <c r="F21" s="8"/>
      <c r="G21" s="8"/>
    </row>
    <row r="22" spans="2:7" x14ac:dyDescent="0.2">
      <c r="B22" s="19" t="s">
        <v>70</v>
      </c>
      <c r="D22" s="8">
        <v>-350000</v>
      </c>
      <c r="E22" s="8">
        <v>-650000</v>
      </c>
      <c r="F22" s="8">
        <v>-650000</v>
      </c>
      <c r="G22" s="8">
        <v>-650000</v>
      </c>
    </row>
    <row r="23" spans="2:7" x14ac:dyDescent="0.2">
      <c r="B23" s="19" t="s">
        <v>71</v>
      </c>
      <c r="D23" s="8">
        <v>-500000</v>
      </c>
      <c r="E23" s="8">
        <v>-1600000</v>
      </c>
      <c r="F23" s="8">
        <v>-1600000</v>
      </c>
      <c r="G23" s="8">
        <v>-1600000</v>
      </c>
    </row>
    <row r="24" spans="2:7" x14ac:dyDescent="0.2">
      <c r="B24" s="19" t="s">
        <v>72</v>
      </c>
      <c r="D24" s="8"/>
      <c r="E24" s="8">
        <v>-200000</v>
      </c>
      <c r="F24" s="8">
        <v>-200000</v>
      </c>
      <c r="G24" s="8">
        <v>-200000</v>
      </c>
    </row>
    <row r="25" spans="2:7" x14ac:dyDescent="0.2">
      <c r="B25" s="19" t="s">
        <v>73</v>
      </c>
      <c r="D25" s="8">
        <f t="shared" ref="D25:G25" si="1">D26-SUM(D17:D23)</f>
        <v>-950000</v>
      </c>
      <c r="E25" s="8">
        <f t="shared" si="1"/>
        <v>-50000</v>
      </c>
      <c r="F25" s="8">
        <f t="shared" si="1"/>
        <v>-50000</v>
      </c>
      <c r="G25" s="8">
        <f t="shared" si="1"/>
        <v>-50000</v>
      </c>
    </row>
    <row r="26" spans="2:7" x14ac:dyDescent="0.2">
      <c r="B26" s="11" t="s">
        <v>74</v>
      </c>
      <c r="C26" s="12"/>
      <c r="D26" s="13">
        <v>-3400000</v>
      </c>
      <c r="E26" s="13">
        <v>-4400000</v>
      </c>
      <c r="F26" s="13">
        <v>-4400000</v>
      </c>
      <c r="G26" s="13">
        <v>-4400000</v>
      </c>
    </row>
    <row r="28" spans="2:7" ht="15.75" customHeight="1" x14ac:dyDescent="0.25">
      <c r="B28" s="17" t="s">
        <v>75</v>
      </c>
      <c r="C28" s="27"/>
      <c r="D28" s="18">
        <f t="shared" ref="D28:G28" si="2">D15+D26</f>
        <v>-5050000</v>
      </c>
      <c r="E28" s="18">
        <f t="shared" si="2"/>
        <v>-7000000</v>
      </c>
      <c r="F28" s="18">
        <f t="shared" si="2"/>
        <v>-7000000</v>
      </c>
      <c r="G28" s="18">
        <f t="shared" si="2"/>
        <v>-7000000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3"/>
  <sheetViews>
    <sheetView workbookViewId="0"/>
  </sheetViews>
  <sheetFormatPr baseColWidth="10" defaultColWidth="12.5703125" defaultRowHeight="15.75" customHeight="1" x14ac:dyDescent="0.2"/>
  <cols>
    <col min="1" max="1" width="70.42578125" customWidth="1"/>
    <col min="2" max="2" width="2.7109375" hidden="1" customWidth="1"/>
    <col min="3" max="3" width="5.140625" hidden="1" customWidth="1"/>
    <col min="5" max="6" width="12.5703125" hidden="1"/>
  </cols>
  <sheetData>
    <row r="1" spans="1:26" ht="15.75" customHeight="1" x14ac:dyDescent="0.25">
      <c r="A1" s="28" t="s">
        <v>76</v>
      </c>
      <c r="B1" s="29" t="s">
        <v>77</v>
      </c>
      <c r="C1" s="30" t="s">
        <v>78</v>
      </c>
      <c r="D1" s="30" t="s">
        <v>79</v>
      </c>
      <c r="E1" s="30" t="s">
        <v>80</v>
      </c>
      <c r="F1" s="30" t="s">
        <v>81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25">
      <c r="A2" s="31" t="s">
        <v>82</v>
      </c>
      <c r="B2" s="32">
        <v>-1000000</v>
      </c>
      <c r="C2" s="33" t="s">
        <v>83</v>
      </c>
      <c r="D2" s="32">
        <v>-550000</v>
      </c>
      <c r="E2" s="33" t="s">
        <v>84</v>
      </c>
      <c r="F2" s="34" t="s">
        <v>85</v>
      </c>
      <c r="G2" s="33"/>
      <c r="H2" s="33"/>
      <c r="I2" s="33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25">
      <c r="A3" s="31" t="s">
        <v>86</v>
      </c>
      <c r="B3" s="32">
        <v>-28000000</v>
      </c>
      <c r="C3" s="33" t="s">
        <v>83</v>
      </c>
      <c r="D3" s="35">
        <v>-10000000</v>
      </c>
      <c r="E3" s="34" t="s">
        <v>87</v>
      </c>
      <c r="F3" s="33"/>
      <c r="G3" s="33"/>
      <c r="H3" s="33"/>
      <c r="I3" s="33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5">
      <c r="A4" s="31" t="s">
        <v>88</v>
      </c>
      <c r="B4" s="32">
        <v>-297950</v>
      </c>
      <c r="C4" s="33" t="s">
        <v>83</v>
      </c>
      <c r="D4" s="36">
        <v>-297950</v>
      </c>
      <c r="E4" s="33" t="s">
        <v>89</v>
      </c>
      <c r="F4" s="33"/>
      <c r="G4" s="33"/>
      <c r="H4" s="33"/>
      <c r="I4" s="33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5">
      <c r="A5" s="31" t="s">
        <v>90</v>
      </c>
      <c r="B5" s="32">
        <v>-100000</v>
      </c>
      <c r="C5" s="33" t="s">
        <v>83</v>
      </c>
      <c r="D5" s="32">
        <v>-100000</v>
      </c>
      <c r="E5" s="33" t="s">
        <v>91</v>
      </c>
      <c r="F5" s="33"/>
      <c r="G5" s="33"/>
      <c r="H5" s="33"/>
      <c r="I5" s="33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5">
      <c r="A6" s="31" t="s">
        <v>92</v>
      </c>
      <c r="B6" s="32">
        <v>-356482</v>
      </c>
      <c r="C6" s="37" t="s">
        <v>83</v>
      </c>
      <c r="D6" s="32">
        <v>-356482</v>
      </c>
      <c r="E6" s="33" t="s">
        <v>93</v>
      </c>
      <c r="F6" s="33"/>
      <c r="G6" s="33"/>
      <c r="H6" s="33"/>
      <c r="I6" s="33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5">
      <c r="A7" s="38" t="s">
        <v>94</v>
      </c>
      <c r="B7" s="32">
        <v>-5000000</v>
      </c>
      <c r="C7" s="33" t="s">
        <v>83</v>
      </c>
      <c r="D7" s="32">
        <v>-4400000</v>
      </c>
      <c r="E7" s="33" t="s">
        <v>95</v>
      </c>
      <c r="F7" s="33"/>
      <c r="G7" s="33"/>
      <c r="H7" s="33"/>
      <c r="I7" s="33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5">
      <c r="A8" s="31" t="s">
        <v>96</v>
      </c>
      <c r="B8" s="32">
        <v>-300000</v>
      </c>
      <c r="C8" s="33" t="s">
        <v>83</v>
      </c>
      <c r="D8" s="32">
        <v>-300000</v>
      </c>
      <c r="E8" s="33" t="s">
        <v>91</v>
      </c>
      <c r="F8" s="34" t="s">
        <v>97</v>
      </c>
      <c r="G8" s="33"/>
      <c r="H8" s="33"/>
      <c r="I8" s="33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5">
      <c r="A9" s="31" t="s">
        <v>98</v>
      </c>
      <c r="B9" s="32">
        <v>-964807</v>
      </c>
      <c r="C9" s="33" t="s">
        <v>83</v>
      </c>
      <c r="D9" s="32">
        <v>-644807</v>
      </c>
      <c r="E9" s="33" t="s">
        <v>99</v>
      </c>
      <c r="F9" s="33"/>
      <c r="G9" s="33"/>
      <c r="H9" s="33"/>
      <c r="I9" s="33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5">
      <c r="A10" s="31" t="s">
        <v>100</v>
      </c>
      <c r="B10" s="32">
        <v>-100000</v>
      </c>
      <c r="C10" s="33" t="s">
        <v>83</v>
      </c>
      <c r="D10" s="32">
        <v>-100000</v>
      </c>
      <c r="E10" s="33" t="s">
        <v>91</v>
      </c>
      <c r="F10" s="33"/>
      <c r="G10" s="33"/>
      <c r="H10" s="33"/>
      <c r="I10" s="33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5">
      <c r="A11" s="31" t="s">
        <v>101</v>
      </c>
      <c r="B11" s="32">
        <v>-81779</v>
      </c>
      <c r="C11" s="33" t="s">
        <v>83</v>
      </c>
      <c r="D11" s="32">
        <v>-81779</v>
      </c>
      <c r="E11" s="33" t="s">
        <v>91</v>
      </c>
      <c r="F11" s="33"/>
      <c r="G11" s="33"/>
      <c r="H11" s="33"/>
      <c r="I11" s="33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5">
      <c r="A12" s="31" t="s">
        <v>102</v>
      </c>
      <c r="B12" s="32">
        <v>-2000000</v>
      </c>
      <c r="C12" s="33" t="s">
        <v>83</v>
      </c>
      <c r="D12" s="32">
        <v>-1100000</v>
      </c>
      <c r="E12" s="33" t="s">
        <v>103</v>
      </c>
      <c r="F12" s="34" t="s">
        <v>104</v>
      </c>
      <c r="G12" s="33"/>
      <c r="H12" s="33"/>
      <c r="I12" s="33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5">
      <c r="A13" s="39" t="s">
        <v>38</v>
      </c>
      <c r="B13" s="40">
        <f>SUM(B2:B12)</f>
        <v>-38201018</v>
      </c>
      <c r="C13" s="33"/>
      <c r="D13" s="40">
        <f>SUM(D2:D12)</f>
        <v>-17931018</v>
      </c>
      <c r="E13" s="33"/>
      <c r="F13" s="33"/>
      <c r="G13" s="33"/>
      <c r="H13" s="33"/>
      <c r="I13" s="33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Vedtak 241</vt:lpstr>
      <vt:lpstr>Løsning pr 56</vt:lpstr>
      <vt:lpstr>Kultur</vt:lpstr>
      <vt:lpstr>Saldering fond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Marianne Allum</dc:creator>
  <cp:lastModifiedBy>Marianne Allum</cp:lastModifiedBy>
  <dcterms:created xsi:type="dcterms:W3CDTF">2024-08-26T10:10:42Z</dcterms:created>
  <dcterms:modified xsi:type="dcterms:W3CDTF">2024-08-26T10:10:43Z</dcterms:modified>
</cp:coreProperties>
</file>